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. Alphonsus\Documents\Financial\"/>
    </mc:Choice>
  </mc:AlternateContent>
  <xr:revisionPtr revIDLastSave="0" documentId="13_ncr:1_{8EDECF15-EA23-4343-8252-7A350E15708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46" i="2" l="1"/>
  <c r="E46" i="2"/>
  <c r="E17" i="2"/>
  <c r="C17" i="2"/>
  <c r="C46" i="2" l="1"/>
  <c r="G23" i="2"/>
  <c r="F23" i="2"/>
  <c r="B23" i="2" s="1"/>
  <c r="B46" i="2" s="1"/>
  <c r="B17" i="2"/>
  <c r="E50" i="1" l="1"/>
  <c r="D50" i="1"/>
  <c r="D18" i="1"/>
  <c r="E18" i="1"/>
  <c r="C50" i="1" l="1"/>
  <c r="C18" i="1" l="1"/>
  <c r="F24" i="1" l="1"/>
  <c r="B24" i="1" s="1"/>
  <c r="B50" i="1" s="1"/>
  <c r="G24" i="1"/>
  <c r="B18" i="1"/>
</calcChain>
</file>

<file path=xl/sharedStrings.xml><?xml version="1.0" encoding="utf-8"?>
<sst xmlns="http://schemas.openxmlformats.org/spreadsheetml/2006/main" count="149" uniqueCount="73">
  <si>
    <t>Saturday/Sunday Offerings</t>
  </si>
  <si>
    <t>St. Vincent de Paul Fund/Charity</t>
  </si>
  <si>
    <t>Religious Ed Fees</t>
  </si>
  <si>
    <t>Kroger Income</t>
  </si>
  <si>
    <t>Total Parish Income</t>
  </si>
  <si>
    <t>Seminars/Retreats/Cont Ed</t>
  </si>
  <si>
    <t>Picnic Expense</t>
  </si>
  <si>
    <t>School Assessment</t>
  </si>
  <si>
    <t>Hospital Ministry</t>
  </si>
  <si>
    <t>Diocesan Assessment</t>
  </si>
  <si>
    <t>Total Parish Expenses</t>
  </si>
  <si>
    <t>INCOME:</t>
  </si>
  <si>
    <t xml:space="preserve"> </t>
  </si>
  <si>
    <t>EXPENSES:</t>
  </si>
  <si>
    <t>Parish Salaries, Retirement &amp; Related Expenses</t>
  </si>
  <si>
    <t>St. Vincent de Paul/Charity</t>
  </si>
  <si>
    <t>Telephones &amp; Internet</t>
  </si>
  <si>
    <t>Utilities-Gas, Electricity, Water, Garbage-Church &amp; Rectory</t>
  </si>
  <si>
    <t xml:space="preserve">       salaries, retirement, FICA, insurance, Priest car allowance)</t>
  </si>
  <si>
    <t>Hospitality, Bonuses &amp; Gifts</t>
  </si>
  <si>
    <t>Music &amp; Choir Expenses</t>
  </si>
  <si>
    <t>Misc Income, Hall Rent, Interest</t>
  </si>
  <si>
    <t>New Parish Hall Pledges, Donations, Fundraising</t>
  </si>
  <si>
    <t>Property/Liability Insurance &amp; Workman's Compensation</t>
  </si>
  <si>
    <t>New Parish Hall Loan Payable-Principal</t>
  </si>
  <si>
    <t>New Parish Hall Loan Payable-Accrued Interest</t>
  </si>
  <si>
    <t>New Parish Hall Maintenance &amp; Cleaning</t>
  </si>
  <si>
    <t>Budget</t>
  </si>
  <si>
    <t>Actuals</t>
  </si>
  <si>
    <t xml:space="preserve">Picnic Fundraiser </t>
  </si>
  <si>
    <t>Grants</t>
  </si>
  <si>
    <t>Youth Group</t>
  </si>
  <si>
    <t xml:space="preserve">Missalettes </t>
  </si>
  <si>
    <t>Church Expenses (host, wine, candles, books, offering envelopes)</t>
  </si>
  <si>
    <t>See Note 1</t>
  </si>
  <si>
    <t>See Note 2</t>
  </si>
  <si>
    <t>Fundraising Expense</t>
  </si>
  <si>
    <t>Residence Expenses (groceries, cell phone, cable)</t>
  </si>
  <si>
    <t>Other Fundraisers (Alum Cans, Hams, Fish Fry, Rada, Cookbooks, etc.)</t>
  </si>
  <si>
    <t>*Remember that our budget &amp; tracking  starts over each year when we begin in July</t>
  </si>
  <si>
    <t xml:space="preserve">     (Fr. Anthoni, Sr. Vivian, Kay Beth Riney, Susan O'Bryan-includes:</t>
  </si>
  <si>
    <t>Other Revenue (All Saints, Thanksgiving, Christmas, Misc. Donations)</t>
  </si>
  <si>
    <t>Religious Education  Supplies, Materials, Events (includes adult ed)</t>
  </si>
  <si>
    <t>Includes Bank service charges and Vanco</t>
  </si>
  <si>
    <t>Full Year Budget</t>
  </si>
  <si>
    <t>Visiting Clergy  (Fr. Anthoni's Vacation, etc.)</t>
  </si>
  <si>
    <t>Office Supplies &amp; Postage (printer, paper, toner, system support, checks)</t>
  </si>
  <si>
    <t xml:space="preserve">Rectory Roof- Principal </t>
  </si>
  <si>
    <t xml:space="preserve">Rectory Roof- Accrued Interest </t>
  </si>
  <si>
    <t>Note 1:  Varies from bulletin as this reporting budget is calculated based on months versus number of weeks used in bulletin.</t>
  </si>
  <si>
    <t>Note 2:  Youth Group income and expenses are not budged; the Youth Group special collections and fundraising cover their expenses each year.</t>
  </si>
  <si>
    <t>July 2020-June 2021</t>
  </si>
  <si>
    <t>July 2021-June 2022</t>
  </si>
  <si>
    <t>Repairs, Maintenance &amp; Church Mowing</t>
  </si>
  <si>
    <t>4 pmts @$230.59</t>
  </si>
  <si>
    <t>Payoff March 2022</t>
  </si>
  <si>
    <t>73.13/mo Glory &amp; Praise Books</t>
  </si>
  <si>
    <t>Parish Mission</t>
  </si>
  <si>
    <t>Investment Return</t>
  </si>
  <si>
    <t>St. Vincent de Paul/Christian Service</t>
  </si>
  <si>
    <t>Residence Expenses (groceries, cell phone, cable, rectory cleaning)</t>
  </si>
  <si>
    <t>July 2023-June 2024</t>
  </si>
  <si>
    <t>Hall Rent, Interest</t>
  </si>
  <si>
    <t xml:space="preserve">     (Fr. Anthoni, Sr. Vivian, Kay Beth Riney, Shannon/Lindsey-includes:</t>
  </si>
  <si>
    <t>Decreased based on last year's numbers</t>
  </si>
  <si>
    <t>Building Fund</t>
  </si>
  <si>
    <t>Cemetery Income</t>
  </si>
  <si>
    <t>Unrealized Gain/Loss (Endowment)</t>
  </si>
  <si>
    <t>Cemetery Expense</t>
  </si>
  <si>
    <t>St. Alphonsus 2023/2024 End of Year Financials &amp; 2024/2025 Budget</t>
  </si>
  <si>
    <t>July 2024-June 2025</t>
  </si>
  <si>
    <t>Note 2:  Youth Group income and expenses are being budged this year</t>
  </si>
  <si>
    <t>St. Elizabeth Reimbursements ( Secretary &amp; Mass Stipends)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</si>
</sst>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1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6" fillId="0" borderId="0" xfId="0" applyFont="1" applyAlignment="1">
      <alignment wrapText="1"/>
    </xf>
    <xf numFmtId="0" fontId="6" fillId="0" borderId="0" xfId="0" applyFont="1"/>
    <xf numFmtId="164" fontId="8" fillId="0" borderId="0" xfId="0" applyNumberFormat="1" applyFont="1"/>
    <xf numFmtId="0" fontId="8" fillId="0" borderId="0" xfId="0" applyFont="1"/>
    <xf numFmtId="164" fontId="7" fillId="0" borderId="0" xfId="0" applyNumberFormat="1" applyFont="1"/>
    <xf numFmtId="0" fontId="7" fillId="0" borderId="0" xfId="0" applyFont="1" applyAlignment="1">
      <alignment wrapText="1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5"/>
  <sheetViews>
    <sheetView showRuler="0" view="pageLayout" topLeftCell="A22" zoomScale="115" zoomScaleNormal="100" zoomScalePageLayoutView="115" workbookViewId="0">
      <selection activeCell="C33" sqref="C33"/>
    </sheetView>
  </sheetViews>
  <sheetFormatPr defaultColWidth="4.5703125" defaultRowHeight="15" x14ac:dyDescent="0.25"/>
  <cols>
    <col min="1" max="1" width="65.42578125" customWidth="1"/>
    <col min="2" max="2" width="20.85546875" customWidth="1"/>
    <col min="3" max="5" width="18.7109375" customWidth="1"/>
    <col min="6" max="7" width="18.7109375" hidden="1" customWidth="1"/>
    <col min="8" max="8" width="5" hidden="1" customWidth="1"/>
  </cols>
  <sheetData>
    <row r="2" spans="1:9" ht="15.75" x14ac:dyDescent="0.25">
      <c r="A2" s="1" t="s">
        <v>12</v>
      </c>
      <c r="B2" s="11" t="s">
        <v>12</v>
      </c>
      <c r="C2" s="11"/>
      <c r="D2" s="11"/>
      <c r="E2" s="10" t="s">
        <v>12</v>
      </c>
    </row>
    <row r="3" spans="1:9" x14ac:dyDescent="0.25">
      <c r="A3" s="15" t="s">
        <v>39</v>
      </c>
      <c r="B3" s="12" t="s">
        <v>12</v>
      </c>
      <c r="C3" s="10" t="s">
        <v>51</v>
      </c>
      <c r="D3" s="10" t="s">
        <v>51</v>
      </c>
      <c r="E3" s="10" t="s">
        <v>52</v>
      </c>
      <c r="H3" s="10"/>
    </row>
    <row r="4" spans="1:9" x14ac:dyDescent="0.25">
      <c r="B4" s="3"/>
      <c r="C4" s="2" t="s">
        <v>44</v>
      </c>
      <c r="D4" s="2" t="s">
        <v>28</v>
      </c>
      <c r="E4" s="2" t="s">
        <v>27</v>
      </c>
      <c r="H4" s="2"/>
    </row>
    <row r="5" spans="1:9" x14ac:dyDescent="0.25">
      <c r="A5" s="6" t="s">
        <v>11</v>
      </c>
      <c r="B5" s="6" t="s">
        <v>11</v>
      </c>
      <c r="E5" s="6" t="s">
        <v>12</v>
      </c>
    </row>
    <row r="6" spans="1:9" x14ac:dyDescent="0.25">
      <c r="A6" t="s">
        <v>0</v>
      </c>
      <c r="B6" s="4">
        <v>146071.76999999999</v>
      </c>
      <c r="C6" s="4">
        <v>204922.88</v>
      </c>
      <c r="D6" s="4">
        <v>211488.16</v>
      </c>
      <c r="E6" s="4">
        <v>210000</v>
      </c>
      <c r="H6" s="4"/>
      <c r="I6" t="s">
        <v>34</v>
      </c>
    </row>
    <row r="7" spans="1:9" x14ac:dyDescent="0.25">
      <c r="A7" t="s">
        <v>1</v>
      </c>
      <c r="B7" s="4">
        <v>300</v>
      </c>
      <c r="C7" s="4">
        <v>500</v>
      </c>
      <c r="D7" s="4">
        <v>1387</v>
      </c>
      <c r="E7" s="4">
        <v>500</v>
      </c>
      <c r="H7" s="4"/>
    </row>
    <row r="8" spans="1:9" x14ac:dyDescent="0.25">
      <c r="A8" t="s">
        <v>2</v>
      </c>
      <c r="B8" s="4">
        <v>2385</v>
      </c>
      <c r="C8" s="4">
        <v>1530</v>
      </c>
      <c r="D8" s="4">
        <v>1170</v>
      </c>
      <c r="E8" s="4">
        <v>1530</v>
      </c>
      <c r="H8" s="4"/>
    </row>
    <row r="9" spans="1:9" x14ac:dyDescent="0.25">
      <c r="A9" t="s">
        <v>21</v>
      </c>
      <c r="B9" s="4">
        <v>371.41</v>
      </c>
      <c r="C9" s="4">
        <v>4775</v>
      </c>
      <c r="D9" s="4">
        <v>24874.98</v>
      </c>
      <c r="E9" s="4">
        <v>3227</v>
      </c>
      <c r="H9" s="4"/>
    </row>
    <row r="10" spans="1:9" x14ac:dyDescent="0.25">
      <c r="A10" t="s">
        <v>3</v>
      </c>
      <c r="B10" s="4">
        <v>6791.06</v>
      </c>
      <c r="C10" s="4">
        <v>0</v>
      </c>
      <c r="D10" s="4">
        <v>2151.61</v>
      </c>
      <c r="E10" s="4">
        <v>2000</v>
      </c>
      <c r="H10" s="18" t="s">
        <v>12</v>
      </c>
    </row>
    <row r="11" spans="1:9" x14ac:dyDescent="0.25">
      <c r="A11" t="s">
        <v>29</v>
      </c>
      <c r="B11" s="4">
        <v>21739.06</v>
      </c>
      <c r="C11" s="4">
        <v>7500</v>
      </c>
      <c r="D11" s="4">
        <v>2184.15</v>
      </c>
      <c r="E11" s="4">
        <v>2500</v>
      </c>
      <c r="H11" s="4"/>
    </row>
    <row r="12" spans="1:9" x14ac:dyDescent="0.25">
      <c r="A12" t="s">
        <v>38</v>
      </c>
      <c r="B12" s="4">
        <v>9386.67</v>
      </c>
      <c r="C12" s="4">
        <v>19968.04</v>
      </c>
      <c r="D12" s="4">
        <v>28361.25</v>
      </c>
      <c r="E12" s="4">
        <v>31758.92</v>
      </c>
      <c r="H12" s="4"/>
    </row>
    <row r="13" spans="1:9" x14ac:dyDescent="0.25">
      <c r="A13" t="s">
        <v>41</v>
      </c>
      <c r="B13" s="4">
        <v>5769.14</v>
      </c>
      <c r="C13" s="4">
        <v>7700</v>
      </c>
      <c r="D13" s="4">
        <v>11839.01</v>
      </c>
      <c r="E13" s="4">
        <v>7700</v>
      </c>
      <c r="H13" s="4"/>
    </row>
    <row r="14" spans="1:9" x14ac:dyDescent="0.25">
      <c r="A14" t="s">
        <v>22</v>
      </c>
      <c r="B14" s="4"/>
      <c r="C14" s="4">
        <v>127965.72</v>
      </c>
      <c r="D14" s="4">
        <v>131095.94</v>
      </c>
      <c r="E14" s="4">
        <v>91679.03</v>
      </c>
      <c r="H14" s="4"/>
      <c r="I14" t="s">
        <v>55</v>
      </c>
    </row>
    <row r="15" spans="1:9" x14ac:dyDescent="0.25">
      <c r="A15" t="s">
        <v>31</v>
      </c>
      <c r="B15" s="4"/>
      <c r="C15" s="4">
        <v>0</v>
      </c>
      <c r="D15" s="4">
        <v>693</v>
      </c>
      <c r="E15" s="4">
        <v>0</v>
      </c>
      <c r="H15" s="4"/>
      <c r="I15" s="4" t="s">
        <v>35</v>
      </c>
    </row>
    <row r="16" spans="1:9" x14ac:dyDescent="0.25">
      <c r="A16" t="s">
        <v>30</v>
      </c>
      <c r="B16" s="4"/>
      <c r="C16" s="4"/>
      <c r="D16" s="4"/>
      <c r="E16" s="4"/>
      <c r="H16" s="4"/>
      <c r="I16" s="4"/>
    </row>
    <row r="17" spans="1:9" x14ac:dyDescent="0.25">
      <c r="B17" s="4"/>
      <c r="E17" s="4"/>
      <c r="H17" s="4" t="s">
        <v>12</v>
      </c>
    </row>
    <row r="18" spans="1:9" ht="15.75" x14ac:dyDescent="0.25">
      <c r="A18" s="1" t="s">
        <v>4</v>
      </c>
      <c r="B18" s="5">
        <f>SUM(B6:B13)</f>
        <v>192814.11000000002</v>
      </c>
      <c r="C18" s="5">
        <f>SUM(C6:C16)</f>
        <v>374861.64</v>
      </c>
      <c r="D18" s="5">
        <f>D6+D7+D8+D9+D10+D11+D12+D13+D14+D15</f>
        <v>415245.10000000003</v>
      </c>
      <c r="E18" s="5">
        <f>SUM(E6:E15)</f>
        <v>350894.94999999995</v>
      </c>
      <c r="H18" s="5"/>
    </row>
    <row r="19" spans="1:9" ht="15.75" x14ac:dyDescent="0.25">
      <c r="A19" s="1"/>
      <c r="B19" s="5"/>
      <c r="C19" s="5"/>
      <c r="D19" s="5"/>
      <c r="E19" s="5"/>
      <c r="H19" s="9"/>
    </row>
    <row r="20" spans="1:9" x14ac:dyDescent="0.25">
      <c r="A20" s="7" t="s">
        <v>13</v>
      </c>
      <c r="B20" s="7" t="s">
        <v>13</v>
      </c>
      <c r="E20" s="7" t="s">
        <v>12</v>
      </c>
    </row>
    <row r="21" spans="1:9" x14ac:dyDescent="0.25">
      <c r="A21" t="s">
        <v>9</v>
      </c>
      <c r="B21" s="4">
        <v>16548</v>
      </c>
      <c r="C21" s="4">
        <v>23046.2</v>
      </c>
      <c r="D21" s="4">
        <v>23046.240000000002</v>
      </c>
      <c r="E21" s="4">
        <v>23921.040000000001</v>
      </c>
      <c r="H21" s="13"/>
    </row>
    <row r="22" spans="1:9" x14ac:dyDescent="0.25">
      <c r="A22" t="s">
        <v>7</v>
      </c>
      <c r="B22" s="4">
        <v>27196.29</v>
      </c>
      <c r="C22" s="4">
        <v>44019</v>
      </c>
      <c r="D22" s="4">
        <v>36660.74</v>
      </c>
      <c r="E22" s="4">
        <v>47482.2</v>
      </c>
      <c r="H22" s="13"/>
    </row>
    <row r="23" spans="1:9" x14ac:dyDescent="0.25">
      <c r="A23" t="s">
        <v>42</v>
      </c>
      <c r="B23" s="4">
        <v>2225.1799999999998</v>
      </c>
      <c r="C23" s="4">
        <v>1980</v>
      </c>
      <c r="D23" s="4">
        <v>609.62</v>
      </c>
      <c r="E23" s="4">
        <v>1750</v>
      </c>
      <c r="H23" s="13"/>
    </row>
    <row r="24" spans="1:9" x14ac:dyDescent="0.25">
      <c r="A24" t="s">
        <v>14</v>
      </c>
      <c r="B24" s="4" t="e">
        <f>SUM(F24)</f>
        <v>#REF!</v>
      </c>
      <c r="C24" s="4">
        <v>104039.24</v>
      </c>
      <c r="D24" s="4">
        <v>99244.34</v>
      </c>
      <c r="E24" s="4">
        <v>99221.119999999995</v>
      </c>
      <c r="F24" s="4" t="e">
        <f>SUM(#REF!)</f>
        <v>#REF!</v>
      </c>
      <c r="G24" s="4" t="e">
        <f>SUM(#REF!)</f>
        <v>#REF!</v>
      </c>
      <c r="H24" s="13"/>
    </row>
    <row r="25" spans="1:9" x14ac:dyDescent="0.25">
      <c r="A25" t="s">
        <v>40</v>
      </c>
      <c r="B25" s="4"/>
      <c r="C25" s="4" t="s">
        <v>12</v>
      </c>
      <c r="D25" s="4"/>
      <c r="E25" s="4"/>
      <c r="F25" s="4"/>
      <c r="G25" s="4"/>
      <c r="H25" s="13"/>
    </row>
    <row r="26" spans="1:9" x14ac:dyDescent="0.25">
      <c r="A26" t="s">
        <v>18</v>
      </c>
      <c r="B26" s="4"/>
      <c r="C26" s="4" t="s">
        <v>12</v>
      </c>
      <c r="D26" s="4"/>
      <c r="E26" s="4"/>
      <c r="F26" s="4"/>
      <c r="G26" s="4"/>
      <c r="H26" s="13"/>
    </row>
    <row r="27" spans="1:9" x14ac:dyDescent="0.25">
      <c r="A27" t="s">
        <v>45</v>
      </c>
      <c r="B27" s="4">
        <v>1892.65</v>
      </c>
      <c r="C27" s="4">
        <v>1000</v>
      </c>
      <c r="D27" s="4">
        <v>402.5</v>
      </c>
      <c r="E27" s="4">
        <v>1000</v>
      </c>
      <c r="H27" s="13"/>
    </row>
    <row r="28" spans="1:9" x14ac:dyDescent="0.25">
      <c r="A28" t="s">
        <v>8</v>
      </c>
      <c r="B28" s="4">
        <v>558</v>
      </c>
      <c r="C28" s="4">
        <v>700</v>
      </c>
      <c r="D28" s="4">
        <v>823.12</v>
      </c>
      <c r="E28" s="4">
        <v>922.36</v>
      </c>
      <c r="H28" s="13"/>
      <c r="I28" t="s">
        <v>54</v>
      </c>
    </row>
    <row r="29" spans="1:9" x14ac:dyDescent="0.25">
      <c r="A29" t="s">
        <v>23</v>
      </c>
      <c r="B29" s="4">
        <v>13428</v>
      </c>
      <c r="C29" s="4">
        <v>15700</v>
      </c>
      <c r="D29" s="4">
        <v>16029.64</v>
      </c>
      <c r="E29" s="4">
        <v>17256</v>
      </c>
      <c r="H29" s="13"/>
    </row>
    <row r="30" spans="1:9" x14ac:dyDescent="0.25">
      <c r="A30" t="s">
        <v>17</v>
      </c>
      <c r="B30" s="4">
        <v>8786.02</v>
      </c>
      <c r="C30" s="4">
        <v>16500</v>
      </c>
      <c r="D30" s="4">
        <v>14589.1</v>
      </c>
      <c r="E30" s="4">
        <v>16500</v>
      </c>
      <c r="H30" s="13"/>
    </row>
    <row r="31" spans="1:9" x14ac:dyDescent="0.25">
      <c r="A31" t="s">
        <v>16</v>
      </c>
      <c r="B31" s="4">
        <v>1208.3</v>
      </c>
      <c r="C31" s="4">
        <v>2600</v>
      </c>
      <c r="D31" s="4">
        <v>3016.09</v>
      </c>
      <c r="E31" s="4">
        <v>3000</v>
      </c>
      <c r="H31" s="13"/>
    </row>
    <row r="32" spans="1:9" x14ac:dyDescent="0.25">
      <c r="A32" t="s">
        <v>53</v>
      </c>
      <c r="B32" s="4">
        <v>14780.06</v>
      </c>
      <c r="C32" s="4">
        <v>6384</v>
      </c>
      <c r="D32" s="4">
        <v>7485.54</v>
      </c>
      <c r="E32" s="16">
        <v>10400</v>
      </c>
      <c r="F32" s="17"/>
      <c r="G32" s="17"/>
      <c r="H32" s="13" t="s">
        <v>12</v>
      </c>
      <c r="I32" t="s">
        <v>12</v>
      </c>
    </row>
    <row r="33" spans="1:9" x14ac:dyDescent="0.25">
      <c r="A33" t="s">
        <v>26</v>
      </c>
      <c r="B33" s="4"/>
      <c r="C33" s="4">
        <v>3800</v>
      </c>
      <c r="D33" s="4">
        <v>3050</v>
      </c>
      <c r="E33" s="16">
        <v>3500</v>
      </c>
      <c r="F33" s="17"/>
      <c r="G33" s="17"/>
      <c r="H33" s="13"/>
    </row>
    <row r="34" spans="1:9" x14ac:dyDescent="0.25">
      <c r="A34" t="s">
        <v>33</v>
      </c>
      <c r="B34" s="4">
        <v>3305.03</v>
      </c>
      <c r="C34" s="4">
        <v>3500</v>
      </c>
      <c r="D34" s="4">
        <v>3222.09</v>
      </c>
      <c r="E34" s="16">
        <v>3200</v>
      </c>
      <c r="F34" s="17"/>
      <c r="G34" s="17"/>
      <c r="H34" s="13"/>
    </row>
    <row r="35" spans="1:9" x14ac:dyDescent="0.25">
      <c r="A35" t="s">
        <v>46</v>
      </c>
      <c r="B35" s="4">
        <v>3252.74</v>
      </c>
      <c r="C35" s="4">
        <v>4150</v>
      </c>
      <c r="D35" s="4">
        <v>4214.99</v>
      </c>
      <c r="E35" s="16">
        <v>4850</v>
      </c>
      <c r="F35" s="17"/>
      <c r="G35" s="17"/>
      <c r="H35" s="13"/>
      <c r="I35" s="13" t="s">
        <v>43</v>
      </c>
    </row>
    <row r="36" spans="1:9" x14ac:dyDescent="0.25">
      <c r="A36" t="s">
        <v>37</v>
      </c>
      <c r="B36" s="4">
        <v>3164.27</v>
      </c>
      <c r="C36" s="4">
        <v>4322.4799999999996</v>
      </c>
      <c r="D36" s="4">
        <v>5304.89</v>
      </c>
      <c r="E36" s="16">
        <v>5900</v>
      </c>
      <c r="F36" s="17"/>
      <c r="G36" s="17"/>
      <c r="H36" s="13"/>
    </row>
    <row r="37" spans="1:9" x14ac:dyDescent="0.25">
      <c r="A37" t="s">
        <v>19</v>
      </c>
      <c r="B37" s="4"/>
      <c r="C37" s="4">
        <v>630</v>
      </c>
      <c r="D37" s="4">
        <v>868.01</v>
      </c>
      <c r="E37" s="16">
        <v>1000</v>
      </c>
      <c r="F37" s="17"/>
      <c r="G37" s="17"/>
      <c r="H37" s="13"/>
    </row>
    <row r="38" spans="1:9" x14ac:dyDescent="0.25">
      <c r="A38" t="s">
        <v>32</v>
      </c>
      <c r="B38" s="4">
        <v>808.7</v>
      </c>
      <c r="C38" s="4">
        <v>1025</v>
      </c>
      <c r="D38" s="4">
        <v>877.56</v>
      </c>
      <c r="E38" s="4">
        <v>900</v>
      </c>
      <c r="H38" s="13"/>
      <c r="I38" t="s">
        <v>56</v>
      </c>
    </row>
    <row r="39" spans="1:9" x14ac:dyDescent="0.25">
      <c r="A39" t="s">
        <v>20</v>
      </c>
      <c r="B39" s="4"/>
      <c r="C39" s="4">
        <v>400</v>
      </c>
      <c r="D39" s="4">
        <v>316.08999999999997</v>
      </c>
      <c r="E39" s="4">
        <v>500</v>
      </c>
      <c r="H39" s="13"/>
    </row>
    <row r="40" spans="1:9" x14ac:dyDescent="0.25">
      <c r="A40" t="s">
        <v>5</v>
      </c>
      <c r="B40" s="8">
        <v>-686.04</v>
      </c>
      <c r="C40" s="4">
        <v>1600</v>
      </c>
      <c r="D40" s="4">
        <v>503.95</v>
      </c>
      <c r="E40" s="4">
        <v>1296</v>
      </c>
      <c r="H40" s="13"/>
    </row>
    <row r="41" spans="1:9" x14ac:dyDescent="0.25">
      <c r="A41" t="s">
        <v>6</v>
      </c>
      <c r="B41" s="4">
        <v>17482.11</v>
      </c>
      <c r="C41" s="4">
        <v>1000</v>
      </c>
      <c r="D41" s="4">
        <v>2184.15</v>
      </c>
      <c r="E41" s="4">
        <v>2500</v>
      </c>
      <c r="H41" s="13"/>
    </row>
    <row r="42" spans="1:9" x14ac:dyDescent="0.25">
      <c r="A42" t="s">
        <v>36</v>
      </c>
      <c r="B42" s="4">
        <v>5732.62</v>
      </c>
      <c r="C42" s="4">
        <v>10000</v>
      </c>
      <c r="D42" s="4">
        <v>29142.13</v>
      </c>
      <c r="E42" s="4">
        <v>10000</v>
      </c>
      <c r="H42" s="13"/>
    </row>
    <row r="43" spans="1:9" x14ac:dyDescent="0.25">
      <c r="A43" t="s">
        <v>15</v>
      </c>
      <c r="B43" s="4">
        <v>833</v>
      </c>
      <c r="C43" s="4">
        <v>500</v>
      </c>
      <c r="D43" s="4">
        <v>835.51</v>
      </c>
      <c r="E43" s="4">
        <v>700</v>
      </c>
      <c r="H43" s="13"/>
    </row>
    <row r="44" spans="1:9" x14ac:dyDescent="0.25">
      <c r="A44" t="s">
        <v>31</v>
      </c>
      <c r="B44" s="4"/>
      <c r="C44" s="4">
        <v>0</v>
      </c>
      <c r="D44" s="4">
        <v>94.34</v>
      </c>
      <c r="E44" s="4">
        <v>0</v>
      </c>
      <c r="H44" s="4"/>
      <c r="I44" s="4" t="s">
        <v>35</v>
      </c>
    </row>
    <row r="45" spans="1:9" x14ac:dyDescent="0.25">
      <c r="A45" t="s">
        <v>47</v>
      </c>
      <c r="B45" s="4"/>
      <c r="C45" s="4">
        <v>0</v>
      </c>
      <c r="D45" s="4">
        <v>3045.12</v>
      </c>
      <c r="E45" s="4">
        <v>1319.43</v>
      </c>
      <c r="H45" s="4"/>
      <c r="I45" s="4"/>
    </row>
    <row r="46" spans="1:9" x14ac:dyDescent="0.25">
      <c r="A46" t="s">
        <v>48</v>
      </c>
      <c r="B46" s="4"/>
      <c r="C46" s="4">
        <v>0</v>
      </c>
      <c r="D46" s="4">
        <v>97.51</v>
      </c>
      <c r="E46" s="4">
        <v>97.77</v>
      </c>
      <c r="H46" s="4"/>
      <c r="I46" s="4"/>
    </row>
    <row r="47" spans="1:9" x14ac:dyDescent="0.25">
      <c r="A47" t="s">
        <v>24</v>
      </c>
      <c r="B47" s="4"/>
      <c r="C47" s="4">
        <v>120941.66</v>
      </c>
      <c r="D47" s="4">
        <v>120941.66</v>
      </c>
      <c r="E47" s="4">
        <v>90131.35</v>
      </c>
      <c r="H47" s="13"/>
    </row>
    <row r="48" spans="1:9" x14ac:dyDescent="0.25">
      <c r="A48" t="s">
        <v>25</v>
      </c>
      <c r="B48" s="4"/>
      <c r="C48" s="4">
        <v>7024.06</v>
      </c>
      <c r="D48" s="4">
        <v>7034.57</v>
      </c>
      <c r="E48" s="4">
        <v>1547.68</v>
      </c>
      <c r="H48" s="13"/>
    </row>
    <row r="49" spans="1:9" x14ac:dyDescent="0.25">
      <c r="A49" t="s">
        <v>57</v>
      </c>
      <c r="B49" s="4"/>
      <c r="C49" s="4" t="s">
        <v>12</v>
      </c>
      <c r="D49" s="4"/>
      <c r="E49" s="4">
        <v>2000</v>
      </c>
      <c r="H49" s="4" t="s">
        <v>12</v>
      </c>
    </row>
    <row r="50" spans="1:9" ht="15.75" x14ac:dyDescent="0.25">
      <c r="A50" s="1" t="s">
        <v>10</v>
      </c>
      <c r="B50" s="5" t="e">
        <f>SUM(B21:B43)</f>
        <v>#REF!</v>
      </c>
      <c r="C50" s="5">
        <f>SUM(C21:C48)</f>
        <v>374861.64</v>
      </c>
      <c r="D50" s="5">
        <f>D21+D22+D23+D24+D27+D28+D29+D30+D31+D32+D33+D34+D35+D36+D37+D38+D39+D40+D41+D42+D43+D44+D45+D46+D47+D48</f>
        <v>383639.50000000006</v>
      </c>
      <c r="E50" s="5">
        <f>SUM(E21:E49)</f>
        <v>350894.94999999995</v>
      </c>
      <c r="H50" s="5"/>
      <c r="I50" t="s">
        <v>12</v>
      </c>
    </row>
    <row r="51" spans="1:9" x14ac:dyDescent="0.25">
      <c r="H51" s="4" t="s">
        <v>12</v>
      </c>
    </row>
    <row r="52" spans="1:9" ht="23.25" x14ac:dyDescent="0.25">
      <c r="A52" s="19" t="s">
        <v>49</v>
      </c>
      <c r="B52" s="14"/>
      <c r="C52" s="14"/>
      <c r="D52" s="14"/>
      <c r="E52" s="14"/>
      <c r="F52" s="14"/>
      <c r="G52" s="14"/>
      <c r="H52" s="4"/>
    </row>
    <row r="53" spans="1:9" ht="23.25" x14ac:dyDescent="0.25">
      <c r="A53" s="19" t="s">
        <v>50</v>
      </c>
      <c r="B53" s="14"/>
      <c r="C53" s="14"/>
      <c r="D53" s="14"/>
      <c r="E53" s="14"/>
      <c r="F53" s="14"/>
      <c r="G53" s="14"/>
      <c r="H53" s="4" t="s">
        <v>12</v>
      </c>
    </row>
    <row r="54" spans="1:9" x14ac:dyDescent="0.25">
      <c r="A54" s="19"/>
      <c r="H54" s="4"/>
    </row>
    <row r="55" spans="1:9" x14ac:dyDescent="0.25">
      <c r="A55" s="19"/>
    </row>
  </sheetData>
  <printOptions horizontalCentered="1"/>
  <pageMargins left="0.7" right="0.7" top="0.25" bottom="0.25" header="0.3" footer="0.3"/>
  <pageSetup scale="73" fitToWidth="0" orientation="landscape" r:id="rId1"/>
  <headerFooter>
    <oddHeader xml:space="preserve">&amp;C&amp;"-,Bold"&amp;20St. Alphonsus Parish &amp;"-,Bold Italic"Midyear&amp;"-,Bold" Financials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4"/>
  <sheetViews>
    <sheetView tabSelected="1" zoomScale="130" zoomScaleNormal="130" workbookViewId="0">
      <selection activeCell="K3" sqref="K3"/>
    </sheetView>
  </sheetViews>
  <sheetFormatPr defaultRowHeight="15" x14ac:dyDescent="0.25"/>
  <cols>
    <col min="1" max="1" width="64.140625" customWidth="1"/>
    <col min="2" max="2" width="17.85546875" hidden="1" customWidth="1"/>
    <col min="3" max="3" width="19.42578125" customWidth="1"/>
    <col min="4" max="4" width="19.7109375" customWidth="1"/>
    <col min="5" max="5" width="17.42578125" customWidth="1"/>
    <col min="6" max="6" width="20.7109375" hidden="1" customWidth="1"/>
    <col min="7" max="7" width="15" hidden="1" customWidth="1"/>
    <col min="8" max="8" width="0" hidden="1" customWidth="1"/>
  </cols>
  <sheetData>
    <row r="1" spans="1:13" s="20" customFormat="1" ht="28.5" x14ac:dyDescent="0.45">
      <c r="A1" s="2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x14ac:dyDescent="0.25">
      <c r="A2" s="15" t="s">
        <v>39</v>
      </c>
      <c r="B2" s="12" t="s">
        <v>12</v>
      </c>
      <c r="C2" s="10" t="s">
        <v>61</v>
      </c>
      <c r="D2" s="10" t="s">
        <v>61</v>
      </c>
      <c r="E2" s="10" t="s">
        <v>70</v>
      </c>
      <c r="H2" s="10"/>
      <c r="K2" s="25">
        <v>45510</v>
      </c>
    </row>
    <row r="3" spans="1:13" x14ac:dyDescent="0.25">
      <c r="B3" s="3"/>
      <c r="C3" s="2" t="s">
        <v>44</v>
      </c>
      <c r="D3" s="2" t="s">
        <v>28</v>
      </c>
      <c r="E3" s="2" t="s">
        <v>27</v>
      </c>
      <c r="H3" s="2"/>
    </row>
    <row r="4" spans="1:13" x14ac:dyDescent="0.25">
      <c r="A4" s="6" t="s">
        <v>11</v>
      </c>
      <c r="B4" s="6" t="s">
        <v>11</v>
      </c>
      <c r="E4" s="6" t="s">
        <v>12</v>
      </c>
    </row>
    <row r="5" spans="1:13" x14ac:dyDescent="0.25">
      <c r="A5" t="s">
        <v>0</v>
      </c>
      <c r="B5" s="4">
        <v>146071.76999999999</v>
      </c>
      <c r="C5" s="4">
        <v>228000</v>
      </c>
      <c r="D5" s="4">
        <v>238271.93</v>
      </c>
      <c r="E5" s="4">
        <v>235000</v>
      </c>
      <c r="H5" s="4"/>
      <c r="I5" t="s">
        <v>34</v>
      </c>
    </row>
    <row r="6" spans="1:13" x14ac:dyDescent="0.25">
      <c r="A6" t="s">
        <v>1</v>
      </c>
      <c r="B6" s="4">
        <v>300</v>
      </c>
      <c r="C6" s="4">
        <v>500</v>
      </c>
      <c r="D6" s="4">
        <v>0</v>
      </c>
      <c r="E6" s="4">
        <v>500</v>
      </c>
      <c r="H6" s="4"/>
    </row>
    <row r="7" spans="1:13" x14ac:dyDescent="0.25">
      <c r="A7" t="s">
        <v>2</v>
      </c>
      <c r="B7" s="4">
        <v>2385</v>
      </c>
      <c r="C7" s="4">
        <v>1000</v>
      </c>
      <c r="D7" s="4">
        <v>1000</v>
      </c>
      <c r="E7" s="4">
        <v>1000</v>
      </c>
      <c r="H7" s="4"/>
    </row>
    <row r="8" spans="1:13" x14ac:dyDescent="0.25">
      <c r="A8" t="s">
        <v>62</v>
      </c>
      <c r="B8" s="4">
        <v>371.41</v>
      </c>
      <c r="C8" s="4">
        <v>7575</v>
      </c>
      <c r="D8" s="4">
        <v>6061.25</v>
      </c>
      <c r="E8" s="4">
        <v>7700</v>
      </c>
      <c r="H8" s="4"/>
    </row>
    <row r="9" spans="1:13" x14ac:dyDescent="0.25">
      <c r="A9" t="s">
        <v>29</v>
      </c>
      <c r="B9" s="4">
        <v>21739.06</v>
      </c>
      <c r="C9" s="4">
        <v>10000</v>
      </c>
      <c r="D9" s="4">
        <v>24564</v>
      </c>
      <c r="E9" s="4">
        <v>10000</v>
      </c>
      <c r="H9" s="4"/>
    </row>
    <row r="10" spans="1:13" x14ac:dyDescent="0.25">
      <c r="A10" t="s">
        <v>38</v>
      </c>
      <c r="B10" s="4">
        <v>9386.67</v>
      </c>
      <c r="C10" s="4">
        <v>30000</v>
      </c>
      <c r="D10" s="4">
        <v>24111.34</v>
      </c>
      <c r="E10" s="4">
        <v>30000</v>
      </c>
      <c r="H10" s="4"/>
    </row>
    <row r="11" spans="1:13" x14ac:dyDescent="0.25">
      <c r="A11" t="s">
        <v>41</v>
      </c>
      <c r="B11" s="4">
        <v>5769.14</v>
      </c>
      <c r="C11" s="4">
        <v>14397</v>
      </c>
      <c r="D11" s="4">
        <v>5750.13</v>
      </c>
      <c r="E11" s="4">
        <v>15000</v>
      </c>
      <c r="H11" s="4"/>
      <c r="I11" s="22"/>
      <c r="J11" s="22"/>
      <c r="K11" s="22"/>
      <c r="L11" s="22"/>
      <c r="M11" s="22"/>
    </row>
    <row r="12" spans="1:13" x14ac:dyDescent="0.25">
      <c r="A12" t="s">
        <v>31</v>
      </c>
      <c r="B12" s="4"/>
      <c r="C12" s="4">
        <v>0</v>
      </c>
      <c r="D12" s="4">
        <v>7534</v>
      </c>
      <c r="E12" s="4">
        <v>3000</v>
      </c>
      <c r="H12" s="4"/>
      <c r="I12" s="4" t="s">
        <v>35</v>
      </c>
    </row>
    <row r="13" spans="1:13" x14ac:dyDescent="0.25">
      <c r="A13" t="s">
        <v>58</v>
      </c>
      <c r="B13" s="4"/>
      <c r="C13" s="4">
        <v>1509</v>
      </c>
      <c r="D13" s="4">
        <v>6624.9</v>
      </c>
      <c r="E13" s="4">
        <v>15000</v>
      </c>
      <c r="H13" s="4" t="s">
        <v>12</v>
      </c>
    </row>
    <row r="14" spans="1:13" x14ac:dyDescent="0.25">
      <c r="A14" t="s">
        <v>65</v>
      </c>
      <c r="B14" s="4"/>
      <c r="C14" s="4">
        <v>0</v>
      </c>
      <c r="D14" s="4">
        <v>3246</v>
      </c>
      <c r="E14" s="4">
        <v>0</v>
      </c>
      <c r="H14" s="4"/>
    </row>
    <row r="15" spans="1:13" x14ac:dyDescent="0.25">
      <c r="A15" t="s">
        <v>66</v>
      </c>
      <c r="B15" s="4"/>
      <c r="C15" s="4">
        <v>10000</v>
      </c>
      <c r="D15" s="4">
        <v>46222.52</v>
      </c>
      <c r="E15" s="4">
        <v>22000</v>
      </c>
      <c r="H15" s="4"/>
    </row>
    <row r="16" spans="1:13" x14ac:dyDescent="0.25">
      <c r="A16" t="s">
        <v>67</v>
      </c>
      <c r="B16" s="4"/>
      <c r="C16" s="4">
        <v>0</v>
      </c>
      <c r="D16" s="4">
        <v>47159.61</v>
      </c>
      <c r="E16" s="4">
        <v>0</v>
      </c>
      <c r="H16" s="4"/>
      <c r="I16" s="22"/>
      <c r="J16" s="22"/>
      <c r="K16" s="22"/>
      <c r="L16" s="22"/>
    </row>
    <row r="17" spans="1:12" ht="15.75" x14ac:dyDescent="0.25">
      <c r="A17" s="1" t="s">
        <v>4</v>
      </c>
      <c r="B17" s="5">
        <f>SUM(B5:B11)</f>
        <v>186023.05000000002</v>
      </c>
      <c r="C17" s="5">
        <f>SUM(C5:C16)</f>
        <v>302981</v>
      </c>
      <c r="D17" s="5">
        <f>D5+D6+D7+D8+D9+D10+D11+D12+D13+D14+D15+D16</f>
        <v>410545.68000000005</v>
      </c>
      <c r="E17" s="5">
        <f>SUM(E5:E16)</f>
        <v>339200</v>
      </c>
      <c r="H17" s="5"/>
    </row>
    <row r="18" spans="1:12" ht="15.75" x14ac:dyDescent="0.25">
      <c r="A18" s="1"/>
      <c r="B18" s="5"/>
      <c r="C18" s="5"/>
      <c r="D18" s="5"/>
      <c r="E18" s="5"/>
      <c r="H18" s="9"/>
    </row>
    <row r="19" spans="1:12" x14ac:dyDescent="0.25">
      <c r="A19" s="7" t="s">
        <v>13</v>
      </c>
      <c r="B19" s="7" t="s">
        <v>13</v>
      </c>
      <c r="E19" s="7" t="s">
        <v>12</v>
      </c>
    </row>
    <row r="20" spans="1:12" x14ac:dyDescent="0.25">
      <c r="A20" t="s">
        <v>9</v>
      </c>
      <c r="B20" s="4">
        <v>16548</v>
      </c>
      <c r="C20" s="4">
        <v>24446</v>
      </c>
      <c r="D20" s="4">
        <v>23893.22</v>
      </c>
      <c r="E20" s="4">
        <v>23710</v>
      </c>
      <c r="H20" s="13"/>
    </row>
    <row r="21" spans="1:12" x14ac:dyDescent="0.25">
      <c r="A21" t="s">
        <v>7</v>
      </c>
      <c r="B21" s="4">
        <v>27196.29</v>
      </c>
      <c r="C21" s="4">
        <v>52487</v>
      </c>
      <c r="D21" s="4">
        <v>63103.68</v>
      </c>
      <c r="E21" s="4">
        <v>66059</v>
      </c>
      <c r="H21" s="13"/>
    </row>
    <row r="22" spans="1:12" x14ac:dyDescent="0.25">
      <c r="A22" t="s">
        <v>42</v>
      </c>
      <c r="B22" s="4">
        <v>2225.1799999999998</v>
      </c>
      <c r="C22" s="4">
        <v>2750</v>
      </c>
      <c r="D22" s="4">
        <v>1266.8</v>
      </c>
      <c r="E22" s="4">
        <v>3250</v>
      </c>
      <c r="H22" s="13"/>
    </row>
    <row r="23" spans="1:12" x14ac:dyDescent="0.25">
      <c r="A23" t="s">
        <v>14</v>
      </c>
      <c r="B23" s="4" t="e">
        <f>SUM(F23)</f>
        <v>#REF!</v>
      </c>
      <c r="C23" s="4">
        <v>110198</v>
      </c>
      <c r="D23" s="4">
        <v>107492.45</v>
      </c>
      <c r="E23" s="4">
        <v>113120</v>
      </c>
      <c r="F23" s="4" t="e">
        <f>SUM(#REF!)</f>
        <v>#REF!</v>
      </c>
      <c r="G23" s="4" t="e">
        <f>SUM(#REF!)</f>
        <v>#REF!</v>
      </c>
      <c r="H23" s="13"/>
    </row>
    <row r="24" spans="1:12" x14ac:dyDescent="0.25">
      <c r="A24" t="s">
        <v>63</v>
      </c>
      <c r="B24" s="4"/>
      <c r="C24" s="4"/>
      <c r="D24" s="4"/>
      <c r="E24" s="4"/>
      <c r="F24" s="4"/>
      <c r="G24" s="4"/>
      <c r="H24" s="13"/>
    </row>
    <row r="25" spans="1:12" x14ac:dyDescent="0.25">
      <c r="A25" t="s">
        <v>18</v>
      </c>
      <c r="B25" s="4"/>
      <c r="C25" s="4"/>
      <c r="D25" s="4"/>
      <c r="E25" s="4"/>
      <c r="F25" s="4"/>
      <c r="G25" s="4"/>
      <c r="H25" s="13"/>
    </row>
    <row r="26" spans="1:12" x14ac:dyDescent="0.25">
      <c r="A26" t="s">
        <v>45</v>
      </c>
      <c r="B26" s="4">
        <v>1892.65</v>
      </c>
      <c r="C26" s="4">
        <v>1000</v>
      </c>
      <c r="D26" s="4">
        <v>250</v>
      </c>
      <c r="E26" s="4">
        <v>1000</v>
      </c>
      <c r="H26" s="13"/>
    </row>
    <row r="27" spans="1:12" x14ac:dyDescent="0.25">
      <c r="A27" t="s">
        <v>8</v>
      </c>
      <c r="B27" s="4">
        <v>558</v>
      </c>
      <c r="C27" s="4">
        <v>945</v>
      </c>
      <c r="D27" s="4">
        <v>867</v>
      </c>
      <c r="E27" s="4">
        <v>945</v>
      </c>
      <c r="H27" s="13"/>
      <c r="I27" s="21"/>
      <c r="J27" s="21"/>
    </row>
    <row r="28" spans="1:12" x14ac:dyDescent="0.25">
      <c r="A28" t="s">
        <v>23</v>
      </c>
      <c r="B28" s="4">
        <v>13428</v>
      </c>
      <c r="C28" s="4">
        <v>25040</v>
      </c>
      <c r="D28" s="4">
        <v>26103.46</v>
      </c>
      <c r="E28" s="4">
        <v>30101</v>
      </c>
      <c r="H28" s="13"/>
    </row>
    <row r="29" spans="1:12" x14ac:dyDescent="0.25">
      <c r="A29" t="s">
        <v>17</v>
      </c>
      <c r="B29" s="4">
        <v>8786.02</v>
      </c>
      <c r="C29" s="4">
        <v>18000</v>
      </c>
      <c r="D29" s="4">
        <v>16387.310000000001</v>
      </c>
      <c r="E29" s="4">
        <v>18000</v>
      </c>
      <c r="H29" s="13"/>
    </row>
    <row r="30" spans="1:12" x14ac:dyDescent="0.25">
      <c r="A30" t="s">
        <v>16</v>
      </c>
      <c r="B30" s="4">
        <v>1208.3</v>
      </c>
      <c r="C30" s="4">
        <v>1500</v>
      </c>
      <c r="D30" s="4">
        <v>1471.31</v>
      </c>
      <c r="E30" s="4">
        <v>1500</v>
      </c>
      <c r="H30" s="13"/>
      <c r="I30" s="21"/>
      <c r="J30" s="21"/>
      <c r="K30" s="21"/>
      <c r="L30" s="21"/>
    </row>
    <row r="31" spans="1:12" x14ac:dyDescent="0.25">
      <c r="A31" t="s">
        <v>53</v>
      </c>
      <c r="B31" s="4">
        <v>14780.06</v>
      </c>
      <c r="C31" s="16">
        <v>14400</v>
      </c>
      <c r="D31" s="4">
        <v>10839.14</v>
      </c>
      <c r="E31" s="16">
        <v>14400</v>
      </c>
      <c r="F31" s="17"/>
      <c r="G31" s="17"/>
      <c r="H31" s="13" t="s">
        <v>12</v>
      </c>
      <c r="I31" t="s">
        <v>12</v>
      </c>
    </row>
    <row r="32" spans="1:12" x14ac:dyDescent="0.25">
      <c r="A32" t="s">
        <v>26</v>
      </c>
      <c r="B32" s="4"/>
      <c r="C32" s="16">
        <v>3900</v>
      </c>
      <c r="D32" s="4">
        <v>4612.5</v>
      </c>
      <c r="E32" s="16">
        <v>5850</v>
      </c>
      <c r="F32" s="17"/>
      <c r="G32" s="17"/>
      <c r="H32" s="13"/>
    </row>
    <row r="33" spans="1:13" x14ac:dyDescent="0.25">
      <c r="A33" t="s">
        <v>33</v>
      </c>
      <c r="B33" s="4">
        <v>3305.03</v>
      </c>
      <c r="C33" s="16">
        <v>3200</v>
      </c>
      <c r="D33" s="4">
        <v>3832.1</v>
      </c>
      <c r="E33" s="16">
        <v>3200</v>
      </c>
      <c r="F33" s="17"/>
      <c r="G33" s="17"/>
      <c r="H33" s="13"/>
    </row>
    <row r="34" spans="1:13" x14ac:dyDescent="0.25">
      <c r="A34" t="s">
        <v>46</v>
      </c>
      <c r="B34" s="4">
        <v>3252.74</v>
      </c>
      <c r="C34" s="16">
        <v>4700</v>
      </c>
      <c r="D34" s="4">
        <v>4768.3599999999997</v>
      </c>
      <c r="E34" s="16">
        <v>5200</v>
      </c>
      <c r="F34" s="17"/>
      <c r="G34" s="17"/>
      <c r="H34" s="13"/>
      <c r="I34" s="24" t="s">
        <v>43</v>
      </c>
      <c r="J34" s="24"/>
      <c r="K34" s="24"/>
      <c r="L34" s="24"/>
    </row>
    <row r="35" spans="1:13" x14ac:dyDescent="0.25">
      <c r="A35" t="s">
        <v>60</v>
      </c>
      <c r="B35" s="4">
        <v>3164.27</v>
      </c>
      <c r="C35" s="16">
        <v>6106</v>
      </c>
      <c r="D35" s="4">
        <v>5307.62</v>
      </c>
      <c r="E35" s="16">
        <v>6106</v>
      </c>
      <c r="F35" s="17"/>
      <c r="G35" s="17"/>
      <c r="H35" s="13"/>
    </row>
    <row r="36" spans="1:13" x14ac:dyDescent="0.25">
      <c r="A36" t="s">
        <v>19</v>
      </c>
      <c r="B36" s="4"/>
      <c r="C36" s="16">
        <v>3000</v>
      </c>
      <c r="D36" s="4">
        <v>2588.2600000000002</v>
      </c>
      <c r="E36" s="16">
        <v>3000</v>
      </c>
      <c r="F36" s="17"/>
      <c r="G36" s="17"/>
      <c r="H36" s="13"/>
      <c r="I36" s="22"/>
      <c r="J36" s="22"/>
      <c r="K36" s="22"/>
      <c r="L36" s="22"/>
      <c r="M36" s="22"/>
    </row>
    <row r="37" spans="1:13" x14ac:dyDescent="0.25">
      <c r="A37" t="s">
        <v>32</v>
      </c>
      <c r="B37" s="4">
        <v>808.7</v>
      </c>
      <c r="C37" s="4">
        <v>900</v>
      </c>
      <c r="D37" s="4">
        <v>897.82</v>
      </c>
      <c r="E37" s="4">
        <v>900</v>
      </c>
      <c r="H37" s="13"/>
      <c r="I37" t="s">
        <v>56</v>
      </c>
    </row>
    <row r="38" spans="1:13" x14ac:dyDescent="0.25">
      <c r="A38" t="s">
        <v>20</v>
      </c>
      <c r="B38" s="4"/>
      <c r="C38" s="4">
        <v>1000</v>
      </c>
      <c r="D38" s="4">
        <v>1608.58</v>
      </c>
      <c r="E38" s="4">
        <v>2000</v>
      </c>
      <c r="H38" s="13"/>
      <c r="I38" s="22"/>
      <c r="J38" s="22"/>
      <c r="K38" s="22"/>
      <c r="L38" s="22"/>
      <c r="M38" s="22"/>
    </row>
    <row r="39" spans="1:13" x14ac:dyDescent="0.25">
      <c r="A39" t="s">
        <v>5</v>
      </c>
      <c r="B39" s="8">
        <v>-686.04</v>
      </c>
      <c r="C39" s="4">
        <v>1296</v>
      </c>
      <c r="D39" s="4">
        <v>1023.69</v>
      </c>
      <c r="E39" s="4">
        <v>1296</v>
      </c>
      <c r="H39" s="13"/>
    </row>
    <row r="40" spans="1:13" x14ac:dyDescent="0.25">
      <c r="A40" t="s">
        <v>6</v>
      </c>
      <c r="B40" s="4">
        <v>17482.11</v>
      </c>
      <c r="C40" s="4">
        <v>6000</v>
      </c>
      <c r="D40" s="4">
        <v>228.06</v>
      </c>
      <c r="E40" s="4">
        <v>6000</v>
      </c>
      <c r="H40" s="13"/>
      <c r="I40" s="21" t="s">
        <v>64</v>
      </c>
      <c r="J40" s="21"/>
      <c r="K40" s="21"/>
      <c r="L40" s="21"/>
    </row>
    <row r="41" spans="1:13" x14ac:dyDescent="0.25">
      <c r="A41" t="s">
        <v>36</v>
      </c>
      <c r="B41" s="4">
        <v>5732.62</v>
      </c>
      <c r="C41" s="4">
        <v>11613</v>
      </c>
      <c r="D41" s="4">
        <v>24569.56</v>
      </c>
      <c r="E41" s="4">
        <v>8063</v>
      </c>
      <c r="H41" s="13"/>
      <c r="I41" s="21"/>
      <c r="J41" s="21"/>
      <c r="K41" s="21"/>
      <c r="L41" s="21"/>
    </row>
    <row r="42" spans="1:13" x14ac:dyDescent="0.25">
      <c r="A42" t="s">
        <v>59</v>
      </c>
      <c r="B42" s="4">
        <v>833</v>
      </c>
      <c r="C42" s="4">
        <v>500</v>
      </c>
      <c r="D42" s="4">
        <v>1015</v>
      </c>
      <c r="E42" s="4">
        <v>500</v>
      </c>
      <c r="H42" s="13"/>
    </row>
    <row r="43" spans="1:13" x14ac:dyDescent="0.25">
      <c r="A43" t="s">
        <v>31</v>
      </c>
      <c r="B43" s="4"/>
      <c r="C43" s="4">
        <v>0</v>
      </c>
      <c r="D43" s="4">
        <v>3514</v>
      </c>
      <c r="E43" s="4">
        <v>3000</v>
      </c>
      <c r="H43" s="4"/>
      <c r="I43" s="4" t="s">
        <v>35</v>
      </c>
    </row>
    <row r="44" spans="1:13" x14ac:dyDescent="0.25">
      <c r="A44" t="s">
        <v>68</v>
      </c>
      <c r="B44" s="4"/>
      <c r="C44" s="4">
        <v>10000</v>
      </c>
      <c r="D44" s="4">
        <v>26600</v>
      </c>
      <c r="E44" s="4">
        <v>22000</v>
      </c>
      <c r="H44" s="4"/>
      <c r="I44" s="4"/>
    </row>
    <row r="45" spans="1:13" x14ac:dyDescent="0.25">
      <c r="A45" t="s">
        <v>72</v>
      </c>
      <c r="B45" s="4"/>
      <c r="C45" s="4">
        <v>0</v>
      </c>
      <c r="D45" s="4">
        <v>-4534.0600000000004</v>
      </c>
      <c r="E45" s="4">
        <v>0</v>
      </c>
      <c r="H45" s="4"/>
      <c r="I45" s="4"/>
    </row>
    <row r="46" spans="1:13" ht="15.75" x14ac:dyDescent="0.25">
      <c r="A46" s="1" t="s">
        <v>10</v>
      </c>
      <c r="B46" s="5" t="e">
        <f>SUM(B20:B42)</f>
        <v>#REF!</v>
      </c>
      <c r="C46" s="5">
        <f>SUM(C20:C45)</f>
        <v>302981</v>
      </c>
      <c r="D46" s="5">
        <f>SUM(D20:D45)</f>
        <v>327705.86000000004</v>
      </c>
      <c r="E46" s="5">
        <f>SUM(E20:E45)</f>
        <v>339200</v>
      </c>
      <c r="H46" s="13"/>
    </row>
    <row r="47" spans="1:13" hidden="1" x14ac:dyDescent="0.25">
      <c r="H47" s="13"/>
    </row>
    <row r="48" spans="1:13" ht="23.25" x14ac:dyDescent="0.25">
      <c r="A48" s="19" t="s">
        <v>49</v>
      </c>
      <c r="B48" s="14"/>
      <c r="C48" s="14"/>
      <c r="D48" s="14"/>
      <c r="E48" s="14"/>
      <c r="H48" s="13"/>
    </row>
    <row r="49" spans="1:9" x14ac:dyDescent="0.25">
      <c r="A49" s="19" t="s">
        <v>71</v>
      </c>
      <c r="B49" s="14"/>
      <c r="C49" s="14"/>
      <c r="D49" s="14"/>
      <c r="E49" s="14"/>
      <c r="H49" s="4" t="s">
        <v>12</v>
      </c>
    </row>
    <row r="50" spans="1:9" x14ac:dyDescent="0.25">
      <c r="H50" s="5"/>
      <c r="I50" t="s">
        <v>12</v>
      </c>
    </row>
    <row r="51" spans="1:9" x14ac:dyDescent="0.25">
      <c r="H51" s="4" t="s">
        <v>12</v>
      </c>
    </row>
    <row r="52" spans="1:9" x14ac:dyDescent="0.25">
      <c r="F52" s="14"/>
      <c r="G52" s="14"/>
      <c r="H52" s="4"/>
    </row>
    <row r="53" spans="1:9" ht="32.25" customHeight="1" x14ac:dyDescent="0.25">
      <c r="F53" s="14"/>
      <c r="G53" s="14"/>
      <c r="H53" s="4" t="s">
        <v>12</v>
      </c>
    </row>
    <row r="54" spans="1:9" ht="32.25" customHeight="1" x14ac:dyDescent="0.25"/>
  </sheetData>
  <mergeCells count="10">
    <mergeCell ref="A1:L1"/>
    <mergeCell ref="I34:L34"/>
    <mergeCell ref="I16:L16"/>
    <mergeCell ref="I11:M11"/>
    <mergeCell ref="I30:L30"/>
    <mergeCell ref="I40:L40"/>
    <mergeCell ref="I41:L41"/>
    <mergeCell ref="I36:M36"/>
    <mergeCell ref="I38:M38"/>
    <mergeCell ref="I27:J27"/>
  </mergeCells>
  <pageMargins left="0.7" right="0.7" top="0.75" bottom="0.7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St. Alphonsus</cp:lastModifiedBy>
  <cp:lastPrinted>2024-08-07T14:10:56Z</cp:lastPrinted>
  <dcterms:created xsi:type="dcterms:W3CDTF">2011-07-26T00:18:26Z</dcterms:created>
  <dcterms:modified xsi:type="dcterms:W3CDTF">2024-08-07T14:11:18Z</dcterms:modified>
</cp:coreProperties>
</file>